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\"/>
    </mc:Choice>
  </mc:AlternateContent>
  <bookViews>
    <workbookView xWindow="360" yWindow="80" windowWidth="14360" windowHeight="776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E58" i="1" l="1"/>
  <c r="G54" i="1"/>
  <c r="G53" i="1"/>
  <c r="G52" i="1"/>
  <c r="G51" i="1"/>
  <c r="G40" i="1"/>
  <c r="L40" i="1"/>
  <c r="G50" i="1"/>
  <c r="G49" i="1"/>
  <c r="G48" i="1"/>
  <c r="G47" i="1"/>
  <c r="K5" i="1"/>
  <c r="K6" i="1"/>
  <c r="K7" i="1"/>
  <c r="L8" i="1"/>
  <c r="L58" i="1" s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L24" i="1"/>
  <c r="K25" i="1"/>
  <c r="K26" i="1"/>
  <c r="K27" i="1"/>
  <c r="K28" i="1"/>
  <c r="L29" i="1"/>
  <c r="K30" i="1"/>
  <c r="L31" i="1"/>
  <c r="K32" i="1"/>
  <c r="K33" i="1"/>
  <c r="K34" i="1"/>
  <c r="K35" i="1"/>
  <c r="K36" i="1"/>
  <c r="K37" i="1"/>
  <c r="K38" i="1"/>
  <c r="K39" i="1"/>
  <c r="K41" i="1"/>
  <c r="K42" i="1"/>
  <c r="K43" i="1"/>
  <c r="K44" i="1"/>
  <c r="K45" i="1"/>
  <c r="K46" i="1"/>
  <c r="L47" i="1"/>
  <c r="K48" i="1"/>
  <c r="L49" i="1"/>
  <c r="L50" i="1"/>
  <c r="K51" i="1"/>
  <c r="L52" i="1"/>
  <c r="K53" i="1"/>
  <c r="K54" i="1"/>
  <c r="K55" i="1"/>
  <c r="K56" i="1"/>
  <c r="K57" i="1"/>
  <c r="K4" i="1"/>
  <c r="G46" i="1"/>
  <c r="G45" i="1"/>
  <c r="G44" i="1"/>
  <c r="G43" i="1"/>
  <c r="G42" i="1"/>
  <c r="G41" i="1"/>
  <c r="G39" i="1"/>
  <c r="G21" i="1"/>
  <c r="J38" i="1"/>
  <c r="G38" i="1"/>
  <c r="J26" i="1"/>
  <c r="J27" i="1"/>
  <c r="J28" i="1"/>
  <c r="J30" i="1"/>
  <c r="J32" i="1"/>
  <c r="J33" i="1"/>
  <c r="J34" i="1"/>
  <c r="J35" i="1"/>
  <c r="J36" i="1"/>
  <c r="J37" i="1"/>
  <c r="J25" i="1"/>
  <c r="G37" i="1"/>
  <c r="G36" i="1"/>
  <c r="G35" i="1"/>
  <c r="G34" i="1"/>
  <c r="G33" i="1"/>
  <c r="G32" i="1"/>
  <c r="G31" i="1"/>
  <c r="J31" i="1" s="1"/>
  <c r="G30" i="1"/>
  <c r="G29" i="1"/>
  <c r="J29" i="1" s="1"/>
  <c r="G28" i="1"/>
  <c r="G27" i="1"/>
  <c r="G26" i="1"/>
  <c r="G25" i="1"/>
  <c r="G24" i="1"/>
  <c r="G23" i="1"/>
  <c r="G22" i="1"/>
  <c r="G20" i="1"/>
  <c r="G7" i="1"/>
  <c r="G6" i="1"/>
  <c r="G19" i="1"/>
  <c r="G18" i="1"/>
  <c r="G16" i="1"/>
  <c r="G17" i="1"/>
  <c r="G13" i="1"/>
  <c r="G58" i="1" s="1"/>
  <c r="G14" i="1"/>
  <c r="G15" i="1"/>
  <c r="G12" i="1"/>
  <c r="G11" i="1"/>
  <c r="G10" i="1"/>
  <c r="G5" i="1"/>
  <c r="G8" i="1"/>
  <c r="G9" i="1"/>
  <c r="G4" i="1"/>
  <c r="J58" i="1" l="1"/>
  <c r="K58" i="1"/>
  <c r="K60" i="1" s="1"/>
  <c r="L60" i="1" s="1"/>
  <c r="I58" i="1"/>
</calcChain>
</file>

<file path=xl/sharedStrings.xml><?xml version="1.0" encoding="utf-8"?>
<sst xmlns="http://schemas.openxmlformats.org/spreadsheetml/2006/main" count="178" uniqueCount="69">
  <si>
    <t>DAFTAR PEMBAYARAN SUPPORT</t>
  </si>
  <si>
    <t>NO</t>
  </si>
  <si>
    <t>TANGGAL</t>
  </si>
  <si>
    <t>POLDA</t>
  </si>
  <si>
    <t>Polda Bali</t>
  </si>
  <si>
    <t>Polda Kalimantan Tengah</t>
  </si>
  <si>
    <t>Polda Sulawesi Tenggara</t>
  </si>
  <si>
    <t>BARU</t>
  </si>
  <si>
    <t>UPDATE</t>
  </si>
  <si>
    <t>KETERANGAN</t>
  </si>
  <si>
    <t>BIAYA</t>
  </si>
  <si>
    <t>JML</t>
  </si>
  <si>
    <t>TOTAL</t>
  </si>
  <si>
    <t>BANK</t>
  </si>
  <si>
    <t>CASH</t>
  </si>
  <si>
    <t>MANDIRI</t>
  </si>
  <si>
    <t>Polda Guruntalo</t>
  </si>
  <si>
    <t>BRI</t>
  </si>
  <si>
    <t>Polda Kalimantan Selatan</t>
  </si>
  <si>
    <t>Polda Lampung</t>
  </si>
  <si>
    <t>Polda Jogjakarta</t>
  </si>
  <si>
    <t>BLM</t>
  </si>
  <si>
    <t>Polda NTT</t>
  </si>
  <si>
    <t>Polda NTB</t>
  </si>
  <si>
    <t>Podal RIAU</t>
  </si>
  <si>
    <t>Polda Jawa Timur</t>
  </si>
  <si>
    <t>Polda Jawa Barat</t>
  </si>
  <si>
    <t>BNI</t>
  </si>
  <si>
    <t>Polda Metro</t>
  </si>
  <si>
    <t>CUSTOM</t>
  </si>
  <si>
    <t>Polda Aceh</t>
  </si>
  <si>
    <t>Polda Sulawesi Tengah</t>
  </si>
  <si>
    <t>BCA IRFAN</t>
  </si>
  <si>
    <t>Polda Kalimantan Timur</t>
  </si>
  <si>
    <t>Polda Sulawesi Utara</t>
  </si>
  <si>
    <t>Polda Sulawesi Selatan</t>
  </si>
  <si>
    <t>Polda Jambi</t>
  </si>
  <si>
    <t>TAMBAHAN</t>
  </si>
  <si>
    <t>Polda Kepulauan Riau</t>
  </si>
  <si>
    <t>NEW</t>
  </si>
  <si>
    <t>Podal Banten</t>
  </si>
  <si>
    <t>Polda Maluku</t>
  </si>
  <si>
    <t>Polda Maluku Utara</t>
  </si>
  <si>
    <t>Polda Bangka Belitung</t>
  </si>
  <si>
    <t>Polda Papua Barat</t>
  </si>
  <si>
    <t>Polda Bengkulu</t>
  </si>
  <si>
    <t>Polda Kalimantan Barat</t>
  </si>
  <si>
    <t>BCA</t>
  </si>
  <si>
    <t>Polda Jateng</t>
  </si>
  <si>
    <t>WAHYU</t>
  </si>
  <si>
    <t>Polda Pelambang</t>
  </si>
  <si>
    <t>Laporan Konsultasi Polda</t>
  </si>
  <si>
    <t>No</t>
  </si>
  <si>
    <t>Tanggal</t>
  </si>
  <si>
    <t>Polda</t>
  </si>
  <si>
    <t>Permasalahan</t>
  </si>
  <si>
    <t>Tidak bisa import tinggi badan</t>
  </si>
  <si>
    <t>Jam Selesai</t>
  </si>
  <si>
    <t>Jam Telp</t>
  </si>
  <si>
    <t>Polda Sumatera Utara</t>
  </si>
  <si>
    <t>Penyelesaian</t>
  </si>
  <si>
    <t>Keluhan</t>
  </si>
  <si>
    <t>Sheet excel dari program koding dirubah</t>
  </si>
  <si>
    <t>Dikembalikan nama sheetnya kembali</t>
  </si>
  <si>
    <t>Format excel dari program koding di ubah-ubah sehingga tidak bisa di import</t>
  </si>
  <si>
    <t>Diimport ulang dari program koding dan tidak dirubah-ubah kemudian bisa</t>
  </si>
  <si>
    <t>Nomor di statistik pemeriksaan ada yang doble</t>
  </si>
  <si>
    <t>Polda Jatim</t>
  </si>
  <si>
    <t>Update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</si>
</sst>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p&quot;#,##0"/>
  </numFmts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0" fillId="0" borderId="0" xfId="0" applyNumberFormat="1"/>
    <xf numFmtId="164" fontId="0" fillId="0" borderId="0" xfId="0" applyNumberFormat="1"/>
    <xf numFmtId="0" fontId="0" fillId="0" borderId="1" xfId="0" applyBorder="1"/>
    <xf numFmtId="1" fontId="0" fillId="0" borderId="1" xfId="0" applyNumberFormat="1" applyBorder="1"/>
    <xf numFmtId="164" fontId="0" fillId="0" borderId="1" xfId="0" applyNumberFormat="1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/>
    <xf numFmtId="164" fontId="1" fillId="0" borderId="0" xfId="0" applyNumberFormat="1" applyFont="1"/>
    <xf numFmtId="14" fontId="0" fillId="0" borderId="0" xfId="0" applyNumberFormat="1"/>
    <xf numFmtId="20" fontId="0" fillId="0" borderId="0" xfId="0" applyNumberFormat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topLeftCell="A52" workbookViewId="0">
      <selection activeCell="F13" sqref="F13"/>
    </sheetView>
  </sheetViews>
  <sheetFormatPr defaultRowHeight="14.5" x14ac:dyDescent="0.35"/>
  <cols>
    <col min="1" max="1" width="3.81640625" bestFit="1" customWidth="1"/>
    <col min="2" max="2" width="23.7265625" bestFit="1" customWidth="1"/>
    <col min="3" max="3" width="10.7265625" bestFit="1" customWidth="1"/>
    <col min="4" max="4" width="10.453125" bestFit="1" customWidth="1"/>
    <col min="5" max="5" width="4.453125" style="1" customWidth="1"/>
    <col min="6" max="6" width="11.453125" style="2" bestFit="1" customWidth="1"/>
    <col min="7" max="7" width="13.54296875" style="2" bestFit="1" customWidth="1"/>
    <col min="8" max="8" width="16.26953125" bestFit="1" customWidth="1"/>
    <col min="9" max="9" width="13.54296875" bestFit="1" customWidth="1"/>
    <col min="11" max="12" width="12.453125" style="2" bestFit="1" customWidth="1"/>
  </cols>
  <sheetData>
    <row r="1" spans="1:12" ht="15" customHeight="1" x14ac:dyDescent="0.35">
      <c r="A1" s="14" t="s">
        <v>0</v>
      </c>
      <c r="B1" s="14"/>
      <c r="C1" s="14"/>
      <c r="D1" s="14"/>
      <c r="E1" s="14"/>
      <c r="F1" s="14"/>
      <c r="G1" s="14"/>
      <c r="H1" s="14"/>
    </row>
    <row r="3" spans="1:12" ht="17.25" customHeight="1" x14ac:dyDescent="0.35">
      <c r="A3" s="7" t="s">
        <v>1</v>
      </c>
      <c r="B3" s="7" t="s">
        <v>3</v>
      </c>
      <c r="C3" s="7" t="s">
        <v>2</v>
      </c>
      <c r="D3" s="7" t="s">
        <v>13</v>
      </c>
      <c r="E3" s="8" t="s">
        <v>11</v>
      </c>
      <c r="F3" s="9" t="s">
        <v>10</v>
      </c>
      <c r="G3" s="9" t="s">
        <v>12</v>
      </c>
      <c r="H3" s="7" t="s">
        <v>9</v>
      </c>
    </row>
    <row r="4" spans="1:12" x14ac:dyDescent="0.35">
      <c r="A4" s="3">
        <v>1</v>
      </c>
      <c r="B4" s="3" t="s">
        <v>4</v>
      </c>
      <c r="C4" s="3"/>
      <c r="D4" s="3" t="s">
        <v>14</v>
      </c>
      <c r="E4" s="4">
        <v>8</v>
      </c>
      <c r="F4" s="5">
        <v>1000000</v>
      </c>
      <c r="G4" s="5">
        <f>E4*F4</f>
        <v>8000000</v>
      </c>
      <c r="H4" s="3" t="s">
        <v>8</v>
      </c>
      <c r="K4" s="2">
        <f>IF(F4=1500000,500000,IF(F4=3000000,30/100*F4,IF(F4=500000,500000,0)))*E4</f>
        <v>0</v>
      </c>
    </row>
    <row r="5" spans="1:12" x14ac:dyDescent="0.35">
      <c r="A5" s="3">
        <v>2</v>
      </c>
      <c r="B5" s="3" t="s">
        <v>26</v>
      </c>
      <c r="C5" s="3"/>
      <c r="D5" s="3" t="s">
        <v>15</v>
      </c>
      <c r="E5" s="4">
        <v>8</v>
      </c>
      <c r="F5" s="5">
        <v>1000000</v>
      </c>
      <c r="G5" s="5">
        <f t="shared" ref="G5:G43" si="0">E5*F5</f>
        <v>8000000</v>
      </c>
      <c r="H5" s="3" t="s">
        <v>8</v>
      </c>
      <c r="K5" s="2">
        <f t="shared" ref="K5:K57" si="1">IF(F5=1500000,500000,IF(F5=3000000,30/100*F5,IF(F5=500000,500000,0)))*E5</f>
        <v>0</v>
      </c>
    </row>
    <row r="6" spans="1:12" x14ac:dyDescent="0.35">
      <c r="A6" s="3"/>
      <c r="B6" s="3" t="s">
        <v>26</v>
      </c>
      <c r="C6" s="3"/>
      <c r="D6" s="3" t="s">
        <v>15</v>
      </c>
      <c r="E6" s="4">
        <v>3</v>
      </c>
      <c r="F6" s="5">
        <v>2500000</v>
      </c>
      <c r="G6" s="5">
        <f>E6*F6</f>
        <v>7500000</v>
      </c>
      <c r="H6" s="10" t="s">
        <v>7</v>
      </c>
      <c r="K6" s="2">
        <f t="shared" si="1"/>
        <v>0</v>
      </c>
    </row>
    <row r="7" spans="1:12" x14ac:dyDescent="0.35">
      <c r="A7" s="3"/>
      <c r="B7" s="3" t="s">
        <v>26</v>
      </c>
      <c r="C7" s="3"/>
      <c r="D7" s="3" t="s">
        <v>15</v>
      </c>
      <c r="E7" s="4">
        <v>1</v>
      </c>
      <c r="F7" s="5">
        <v>5000000</v>
      </c>
      <c r="G7" s="5">
        <f>E7*F7</f>
        <v>5000000</v>
      </c>
      <c r="H7" s="3" t="s">
        <v>29</v>
      </c>
      <c r="K7" s="2">
        <f t="shared" si="1"/>
        <v>0</v>
      </c>
    </row>
    <row r="8" spans="1:12" x14ac:dyDescent="0.35">
      <c r="A8" s="3">
        <v>3</v>
      </c>
      <c r="B8" s="3" t="s">
        <v>6</v>
      </c>
      <c r="C8" s="6">
        <v>42072</v>
      </c>
      <c r="D8" s="6" t="s">
        <v>15</v>
      </c>
      <c r="E8" s="4">
        <v>5</v>
      </c>
      <c r="F8" s="5">
        <v>3000000</v>
      </c>
      <c r="G8" s="5">
        <f t="shared" si="0"/>
        <v>15000000</v>
      </c>
      <c r="H8" s="10" t="s">
        <v>7</v>
      </c>
      <c r="L8" s="2">
        <f>IF(F8=1500000,500000,IF(F8=3000000,30/100*F8,IF(F8=500000,500000,0)))*E8</f>
        <v>4500000</v>
      </c>
    </row>
    <row r="9" spans="1:12" x14ac:dyDescent="0.35">
      <c r="A9" s="3">
        <v>4</v>
      </c>
      <c r="B9" s="3" t="s">
        <v>5</v>
      </c>
      <c r="C9" s="6">
        <v>42073</v>
      </c>
      <c r="D9" s="6" t="s">
        <v>17</v>
      </c>
      <c r="E9" s="4">
        <v>1</v>
      </c>
      <c r="F9" s="5">
        <v>1000000</v>
      </c>
      <c r="G9" s="5">
        <f t="shared" si="0"/>
        <v>1000000</v>
      </c>
      <c r="H9" s="3" t="s">
        <v>8</v>
      </c>
      <c r="K9" s="2">
        <f t="shared" si="1"/>
        <v>0</v>
      </c>
    </row>
    <row r="10" spans="1:12" x14ac:dyDescent="0.35">
      <c r="A10" s="3">
        <v>5</v>
      </c>
      <c r="B10" s="3" t="s">
        <v>16</v>
      </c>
      <c r="C10" s="6">
        <v>42073</v>
      </c>
      <c r="D10" s="3" t="s">
        <v>15</v>
      </c>
      <c r="E10" s="4">
        <v>1</v>
      </c>
      <c r="F10" s="5">
        <v>1000000</v>
      </c>
      <c r="G10" s="5">
        <f t="shared" si="0"/>
        <v>1000000</v>
      </c>
      <c r="H10" s="10" t="s">
        <v>8</v>
      </c>
      <c r="K10" s="2">
        <f t="shared" si="1"/>
        <v>0</v>
      </c>
    </row>
    <row r="11" spans="1:12" x14ac:dyDescent="0.35">
      <c r="A11" s="3">
        <v>6</v>
      </c>
      <c r="B11" s="3" t="s">
        <v>18</v>
      </c>
      <c r="C11" s="6">
        <v>42076</v>
      </c>
      <c r="D11" s="3" t="s">
        <v>15</v>
      </c>
      <c r="E11" s="4">
        <v>1</v>
      </c>
      <c r="F11" s="5">
        <v>1000000</v>
      </c>
      <c r="G11" s="5">
        <f t="shared" si="0"/>
        <v>1000000</v>
      </c>
      <c r="H11" s="3" t="s">
        <v>8</v>
      </c>
      <c r="K11" s="2">
        <f t="shared" si="1"/>
        <v>0</v>
      </c>
    </row>
    <row r="12" spans="1:12" x14ac:dyDescent="0.35">
      <c r="A12" s="3">
        <v>7</v>
      </c>
      <c r="B12" s="3" t="s">
        <v>19</v>
      </c>
      <c r="C12" s="6">
        <v>42076</v>
      </c>
      <c r="D12" s="3" t="s">
        <v>15</v>
      </c>
      <c r="E12" s="4">
        <v>1</v>
      </c>
      <c r="F12" s="5">
        <v>1000000</v>
      </c>
      <c r="G12" s="5">
        <f t="shared" si="0"/>
        <v>1000000</v>
      </c>
      <c r="H12" s="3" t="s">
        <v>8</v>
      </c>
      <c r="K12" s="2">
        <f t="shared" si="1"/>
        <v>0</v>
      </c>
    </row>
    <row r="13" spans="1:12" x14ac:dyDescent="0.35">
      <c r="A13" s="3">
        <v>8</v>
      </c>
      <c r="B13" s="3" t="s">
        <v>20</v>
      </c>
      <c r="C13" s="3" t="s">
        <v>21</v>
      </c>
      <c r="D13" s="3"/>
      <c r="E13" s="4">
        <v>9</v>
      </c>
      <c r="F13" s="5">
        <v>1500000</v>
      </c>
      <c r="G13" s="5">
        <f t="shared" si="0"/>
        <v>13500000</v>
      </c>
      <c r="H13" s="3" t="s">
        <v>8</v>
      </c>
      <c r="K13" s="2">
        <f t="shared" si="1"/>
        <v>4500000</v>
      </c>
    </row>
    <row r="14" spans="1:12" x14ac:dyDescent="0.35">
      <c r="A14" s="3">
        <v>9</v>
      </c>
      <c r="B14" s="3" t="s">
        <v>22</v>
      </c>
      <c r="C14" s="6">
        <v>42079</v>
      </c>
      <c r="D14" s="3" t="s">
        <v>27</v>
      </c>
      <c r="E14" s="4">
        <v>1</v>
      </c>
      <c r="F14" s="5">
        <v>1000000</v>
      </c>
      <c r="G14" s="5">
        <f t="shared" si="0"/>
        <v>1000000</v>
      </c>
      <c r="H14" s="10" t="s">
        <v>8</v>
      </c>
      <c r="K14" s="2">
        <f t="shared" si="1"/>
        <v>0</v>
      </c>
    </row>
    <row r="15" spans="1:12" x14ac:dyDescent="0.35">
      <c r="A15" s="3">
        <v>10</v>
      </c>
      <c r="B15" s="3" t="s">
        <v>23</v>
      </c>
      <c r="C15" s="6">
        <v>42079</v>
      </c>
      <c r="D15" s="3" t="s">
        <v>15</v>
      </c>
      <c r="E15" s="4">
        <v>2</v>
      </c>
      <c r="F15" s="5">
        <v>1000000</v>
      </c>
      <c r="G15" s="5">
        <f t="shared" si="0"/>
        <v>2000000</v>
      </c>
      <c r="H15" s="10" t="s">
        <v>8</v>
      </c>
      <c r="K15" s="2">
        <f t="shared" si="1"/>
        <v>0</v>
      </c>
    </row>
    <row r="16" spans="1:12" x14ac:dyDescent="0.35">
      <c r="A16" s="3">
        <v>11</v>
      </c>
      <c r="B16" s="3" t="s">
        <v>24</v>
      </c>
      <c r="C16" s="6">
        <v>42079</v>
      </c>
      <c r="D16" s="3" t="s">
        <v>15</v>
      </c>
      <c r="E16" s="4">
        <v>1</v>
      </c>
      <c r="F16" s="5">
        <v>1000000</v>
      </c>
      <c r="G16" s="5">
        <f t="shared" si="0"/>
        <v>1000000</v>
      </c>
      <c r="H16" s="3" t="s">
        <v>8</v>
      </c>
      <c r="K16" s="2">
        <f t="shared" si="1"/>
        <v>0</v>
      </c>
    </row>
    <row r="17" spans="1:12" x14ac:dyDescent="0.35">
      <c r="A17" s="3">
        <v>12</v>
      </c>
      <c r="B17" s="3" t="s">
        <v>25</v>
      </c>
      <c r="C17" s="6">
        <v>42079</v>
      </c>
      <c r="D17" s="3" t="s">
        <v>14</v>
      </c>
      <c r="E17" s="4">
        <v>10</v>
      </c>
      <c r="F17" s="5">
        <v>1000000</v>
      </c>
      <c r="G17" s="5">
        <f t="shared" si="0"/>
        <v>10000000</v>
      </c>
      <c r="H17" s="10" t="s">
        <v>8</v>
      </c>
      <c r="K17" s="2">
        <f t="shared" si="1"/>
        <v>0</v>
      </c>
    </row>
    <row r="18" spans="1:12" x14ac:dyDescent="0.35">
      <c r="A18" s="3">
        <v>13</v>
      </c>
      <c r="B18" s="3" t="s">
        <v>31</v>
      </c>
      <c r="C18" s="6">
        <v>42080</v>
      </c>
      <c r="D18" s="3" t="s">
        <v>15</v>
      </c>
      <c r="E18" s="4">
        <v>1</v>
      </c>
      <c r="F18" s="5">
        <v>1000000</v>
      </c>
      <c r="G18" s="5">
        <f t="shared" si="0"/>
        <v>1000000</v>
      </c>
      <c r="H18" s="10" t="s">
        <v>8</v>
      </c>
      <c r="K18" s="2">
        <f t="shared" si="1"/>
        <v>0</v>
      </c>
    </row>
    <row r="19" spans="1:12" x14ac:dyDescent="0.35">
      <c r="A19" s="3">
        <v>14</v>
      </c>
      <c r="B19" s="3" t="s">
        <v>28</v>
      </c>
      <c r="C19" s="6">
        <v>42079</v>
      </c>
      <c r="D19" s="3" t="s">
        <v>32</v>
      </c>
      <c r="E19" s="4">
        <v>8</v>
      </c>
      <c r="F19" s="5">
        <v>1000000</v>
      </c>
      <c r="G19" s="5">
        <f t="shared" si="0"/>
        <v>8000000</v>
      </c>
      <c r="H19" s="10" t="s">
        <v>8</v>
      </c>
      <c r="K19" s="2">
        <f t="shared" si="1"/>
        <v>0</v>
      </c>
    </row>
    <row r="20" spans="1:12" x14ac:dyDescent="0.35">
      <c r="A20" s="3">
        <v>15</v>
      </c>
      <c r="B20" s="3" t="s">
        <v>30</v>
      </c>
      <c r="C20" s="6">
        <v>42087</v>
      </c>
      <c r="D20" s="3" t="s">
        <v>14</v>
      </c>
      <c r="E20" s="4">
        <v>3</v>
      </c>
      <c r="F20" s="5">
        <v>1000000</v>
      </c>
      <c r="G20" s="5">
        <f t="shared" si="0"/>
        <v>3000000</v>
      </c>
      <c r="H20" s="10" t="s">
        <v>8</v>
      </c>
      <c r="K20" s="2">
        <f t="shared" si="1"/>
        <v>0</v>
      </c>
    </row>
    <row r="21" spans="1:12" x14ac:dyDescent="0.35">
      <c r="A21" s="3">
        <v>16</v>
      </c>
      <c r="B21" s="3" t="s">
        <v>33</v>
      </c>
      <c r="C21" s="6">
        <v>42087</v>
      </c>
      <c r="D21" s="3"/>
      <c r="E21" s="4">
        <v>3</v>
      </c>
      <c r="F21" s="5">
        <v>1000000</v>
      </c>
      <c r="G21" s="5">
        <f>E21*F21</f>
        <v>3000000</v>
      </c>
      <c r="H21" s="10" t="s">
        <v>8</v>
      </c>
      <c r="K21" s="2">
        <f t="shared" si="1"/>
        <v>0</v>
      </c>
    </row>
    <row r="22" spans="1:12" x14ac:dyDescent="0.35">
      <c r="A22" s="3">
        <v>17</v>
      </c>
      <c r="B22" s="3" t="s">
        <v>34</v>
      </c>
      <c r="C22" s="6">
        <v>42104</v>
      </c>
      <c r="D22" s="3" t="s">
        <v>15</v>
      </c>
      <c r="E22" s="4">
        <v>1</v>
      </c>
      <c r="F22" s="5">
        <v>1000000</v>
      </c>
      <c r="G22" s="5">
        <f t="shared" si="0"/>
        <v>1000000</v>
      </c>
      <c r="H22" s="3" t="s">
        <v>8</v>
      </c>
      <c r="K22" s="2">
        <f t="shared" si="1"/>
        <v>0</v>
      </c>
    </row>
    <row r="23" spans="1:12" x14ac:dyDescent="0.35">
      <c r="A23" s="3">
        <v>18</v>
      </c>
      <c r="B23" s="3" t="s">
        <v>35</v>
      </c>
      <c r="C23" s="3"/>
      <c r="D23" s="3" t="s">
        <v>14</v>
      </c>
      <c r="E23" s="4">
        <v>1</v>
      </c>
      <c r="F23" s="5">
        <v>1500000</v>
      </c>
      <c r="G23" s="5">
        <f t="shared" si="0"/>
        <v>1500000</v>
      </c>
      <c r="H23" s="3" t="s">
        <v>8</v>
      </c>
      <c r="K23" s="2">
        <f t="shared" si="1"/>
        <v>500000</v>
      </c>
    </row>
    <row r="24" spans="1:12" x14ac:dyDescent="0.35">
      <c r="A24" s="3"/>
      <c r="B24" s="3"/>
      <c r="C24" s="3"/>
      <c r="D24" s="3" t="s">
        <v>14</v>
      </c>
      <c r="E24" s="4">
        <v>1</v>
      </c>
      <c r="F24" s="5">
        <v>3000000</v>
      </c>
      <c r="G24" s="5">
        <f t="shared" si="0"/>
        <v>3000000</v>
      </c>
      <c r="H24" s="3" t="s">
        <v>39</v>
      </c>
      <c r="L24" s="2">
        <f>IF(F24=1500000,500000,IF(F24=3000000,30/100*F24,IF(F24=500000,500000,0)))*E24</f>
        <v>900000</v>
      </c>
    </row>
    <row r="25" spans="1:12" x14ac:dyDescent="0.35">
      <c r="A25" s="3">
        <v>19</v>
      </c>
      <c r="B25" s="3" t="s">
        <v>22</v>
      </c>
      <c r="C25" s="3"/>
      <c r="D25" s="3" t="s">
        <v>14</v>
      </c>
      <c r="E25" s="4">
        <v>1</v>
      </c>
      <c r="F25" s="5">
        <v>500000</v>
      </c>
      <c r="G25" s="5">
        <f t="shared" si="0"/>
        <v>500000</v>
      </c>
      <c r="H25" s="3" t="s">
        <v>37</v>
      </c>
      <c r="I25">
        <v>1</v>
      </c>
      <c r="J25">
        <f>IF(H25="NEW",G25*30/100,500000*E25)</f>
        <v>500000</v>
      </c>
      <c r="K25" s="2">
        <f t="shared" si="1"/>
        <v>500000</v>
      </c>
    </row>
    <row r="26" spans="1:12" x14ac:dyDescent="0.35">
      <c r="A26" s="3">
        <v>20</v>
      </c>
      <c r="B26" s="3" t="s">
        <v>36</v>
      </c>
      <c r="C26" s="3"/>
      <c r="D26" s="3" t="s">
        <v>14</v>
      </c>
      <c r="E26" s="4">
        <v>1</v>
      </c>
      <c r="F26" s="5">
        <v>1500000</v>
      </c>
      <c r="G26" s="5">
        <f t="shared" si="0"/>
        <v>1500000</v>
      </c>
      <c r="H26" s="3" t="s">
        <v>8</v>
      </c>
      <c r="I26">
        <v>1</v>
      </c>
      <c r="J26">
        <f t="shared" ref="J26:J38" si="2">IF(H26="NEW",G26*30/100,500000*E26)</f>
        <v>500000</v>
      </c>
      <c r="K26" s="2">
        <f t="shared" si="1"/>
        <v>500000</v>
      </c>
    </row>
    <row r="27" spans="1:12" x14ac:dyDescent="0.35">
      <c r="A27" s="3">
        <v>21</v>
      </c>
      <c r="B27" s="3" t="s">
        <v>16</v>
      </c>
      <c r="C27" s="3"/>
      <c r="D27" s="3" t="s">
        <v>14</v>
      </c>
      <c r="E27" s="4">
        <v>1</v>
      </c>
      <c r="F27" s="5">
        <v>500000</v>
      </c>
      <c r="G27" s="5">
        <f t="shared" si="0"/>
        <v>500000</v>
      </c>
      <c r="H27" s="3" t="s">
        <v>37</v>
      </c>
      <c r="I27">
        <v>1</v>
      </c>
      <c r="J27">
        <f t="shared" si="2"/>
        <v>500000</v>
      </c>
      <c r="K27" s="2">
        <f t="shared" si="1"/>
        <v>500000</v>
      </c>
    </row>
    <row r="28" spans="1:12" x14ac:dyDescent="0.35">
      <c r="A28" s="3">
        <v>22</v>
      </c>
      <c r="B28" s="3" t="s">
        <v>38</v>
      </c>
      <c r="C28" s="3"/>
      <c r="D28" s="3" t="s">
        <v>14</v>
      </c>
      <c r="E28" s="4">
        <v>1</v>
      </c>
      <c r="F28" s="5">
        <v>1500000</v>
      </c>
      <c r="G28" s="5">
        <f t="shared" si="0"/>
        <v>1500000</v>
      </c>
      <c r="H28" s="3" t="s">
        <v>8</v>
      </c>
      <c r="I28">
        <v>1</v>
      </c>
      <c r="J28">
        <f t="shared" si="2"/>
        <v>500000</v>
      </c>
      <c r="K28" s="2">
        <f t="shared" si="1"/>
        <v>500000</v>
      </c>
    </row>
    <row r="29" spans="1:12" x14ac:dyDescent="0.35">
      <c r="A29" s="3"/>
      <c r="B29" s="3"/>
      <c r="C29" s="3"/>
      <c r="D29" s="3" t="s">
        <v>14</v>
      </c>
      <c r="E29" s="4">
        <v>2</v>
      </c>
      <c r="F29" s="5">
        <v>3000000</v>
      </c>
      <c r="G29" s="5">
        <f t="shared" si="0"/>
        <v>6000000</v>
      </c>
      <c r="H29" s="3" t="s">
        <v>39</v>
      </c>
      <c r="I29">
        <v>2</v>
      </c>
      <c r="J29">
        <f t="shared" si="2"/>
        <v>1800000</v>
      </c>
      <c r="L29" s="2">
        <f>IF(F29=1500000,500000,IF(F29=3000000,30/100*F29,IF(F29=500000,500000,0)))*E29</f>
        <v>1800000</v>
      </c>
    </row>
    <row r="30" spans="1:12" x14ac:dyDescent="0.35">
      <c r="A30" s="3">
        <v>24</v>
      </c>
      <c r="B30" s="3" t="s">
        <v>40</v>
      </c>
      <c r="C30" s="3"/>
      <c r="D30" s="3" t="s">
        <v>14</v>
      </c>
      <c r="E30" s="4">
        <v>2</v>
      </c>
      <c r="F30" s="5">
        <v>1500000</v>
      </c>
      <c r="G30" s="5">
        <f t="shared" si="0"/>
        <v>3000000</v>
      </c>
      <c r="H30" s="3" t="s">
        <v>8</v>
      </c>
      <c r="I30">
        <v>2</v>
      </c>
      <c r="J30">
        <f t="shared" si="2"/>
        <v>1000000</v>
      </c>
      <c r="K30" s="2">
        <f t="shared" si="1"/>
        <v>1000000</v>
      </c>
    </row>
    <row r="31" spans="1:12" x14ac:dyDescent="0.35">
      <c r="A31" s="3">
        <v>25</v>
      </c>
      <c r="B31" s="3" t="s">
        <v>41</v>
      </c>
      <c r="C31" s="3"/>
      <c r="D31" s="3" t="s">
        <v>14</v>
      </c>
      <c r="E31" s="4">
        <v>1</v>
      </c>
      <c r="F31" s="5">
        <v>3000000</v>
      </c>
      <c r="G31" s="5">
        <f t="shared" si="0"/>
        <v>3000000</v>
      </c>
      <c r="H31" s="3" t="s">
        <v>39</v>
      </c>
      <c r="I31">
        <v>1</v>
      </c>
      <c r="J31">
        <f t="shared" si="2"/>
        <v>900000</v>
      </c>
      <c r="L31" s="2">
        <f>IF(F31=1500000,500000,IF(F31=3000000,30/100*F31,IF(F31=500000,500000,0)))*E31</f>
        <v>900000</v>
      </c>
    </row>
    <row r="32" spans="1:12" x14ac:dyDescent="0.35">
      <c r="A32" s="3">
        <v>26</v>
      </c>
      <c r="B32" s="3" t="s">
        <v>42</v>
      </c>
      <c r="C32" s="3"/>
      <c r="D32" s="3" t="s">
        <v>14</v>
      </c>
      <c r="E32" s="4">
        <v>1</v>
      </c>
      <c r="F32" s="5">
        <v>1500000</v>
      </c>
      <c r="G32" s="5">
        <f t="shared" si="0"/>
        <v>1500000</v>
      </c>
      <c r="H32" s="3" t="s">
        <v>8</v>
      </c>
      <c r="I32">
        <v>1</v>
      </c>
      <c r="J32">
        <f t="shared" si="2"/>
        <v>500000</v>
      </c>
      <c r="K32" s="2">
        <f t="shared" si="1"/>
        <v>500000</v>
      </c>
    </row>
    <row r="33" spans="1:12" x14ac:dyDescent="0.35">
      <c r="A33" s="3">
        <v>27</v>
      </c>
      <c r="B33" s="3" t="s">
        <v>43</v>
      </c>
      <c r="C33" s="3"/>
      <c r="D33" s="3" t="s">
        <v>14</v>
      </c>
      <c r="E33" s="4">
        <v>1</v>
      </c>
      <c r="F33" s="5">
        <v>1500000</v>
      </c>
      <c r="G33" s="5">
        <f t="shared" si="0"/>
        <v>1500000</v>
      </c>
      <c r="H33" s="3" t="s">
        <v>8</v>
      </c>
      <c r="I33">
        <v>1</v>
      </c>
      <c r="J33">
        <f t="shared" si="2"/>
        <v>500000</v>
      </c>
      <c r="K33" s="2">
        <f t="shared" si="1"/>
        <v>500000</v>
      </c>
    </row>
    <row r="34" spans="1:12" x14ac:dyDescent="0.35">
      <c r="A34" s="3">
        <v>28</v>
      </c>
      <c r="B34" s="3" t="s">
        <v>33</v>
      </c>
      <c r="C34" s="3"/>
      <c r="D34" s="3" t="s">
        <v>14</v>
      </c>
      <c r="E34" s="4">
        <v>3</v>
      </c>
      <c r="F34" s="5">
        <v>500000</v>
      </c>
      <c r="G34" s="5">
        <f t="shared" si="0"/>
        <v>1500000</v>
      </c>
      <c r="H34" s="3" t="s">
        <v>37</v>
      </c>
      <c r="I34">
        <v>3</v>
      </c>
      <c r="J34">
        <f t="shared" si="2"/>
        <v>1500000</v>
      </c>
      <c r="K34" s="2">
        <f t="shared" si="1"/>
        <v>1500000</v>
      </c>
    </row>
    <row r="35" spans="1:12" x14ac:dyDescent="0.35">
      <c r="A35" s="3">
        <v>29</v>
      </c>
      <c r="B35" s="3" t="s">
        <v>44</v>
      </c>
      <c r="C35" s="3"/>
      <c r="D35" s="3" t="s">
        <v>14</v>
      </c>
      <c r="E35" s="4">
        <v>1</v>
      </c>
      <c r="F35" s="5">
        <v>1500000</v>
      </c>
      <c r="G35" s="5">
        <f t="shared" si="0"/>
        <v>1500000</v>
      </c>
      <c r="H35" s="3" t="s">
        <v>8</v>
      </c>
      <c r="I35">
        <v>1</v>
      </c>
      <c r="J35">
        <f t="shared" si="2"/>
        <v>500000</v>
      </c>
      <c r="K35" s="2">
        <f t="shared" si="1"/>
        <v>500000</v>
      </c>
    </row>
    <row r="36" spans="1:12" x14ac:dyDescent="0.35">
      <c r="A36" s="3">
        <v>30</v>
      </c>
      <c r="B36" s="3" t="s">
        <v>45</v>
      </c>
      <c r="C36" s="3"/>
      <c r="D36" s="3" t="s">
        <v>14</v>
      </c>
      <c r="E36" s="4">
        <v>1</v>
      </c>
      <c r="F36" s="5">
        <v>1500000</v>
      </c>
      <c r="G36" s="5">
        <f t="shared" si="0"/>
        <v>1500000</v>
      </c>
      <c r="H36" s="3" t="s">
        <v>8</v>
      </c>
      <c r="J36">
        <f t="shared" si="2"/>
        <v>500000</v>
      </c>
      <c r="K36" s="2">
        <f t="shared" si="1"/>
        <v>500000</v>
      </c>
    </row>
    <row r="37" spans="1:12" x14ac:dyDescent="0.35">
      <c r="A37" s="3">
        <v>31</v>
      </c>
      <c r="B37" s="3" t="s">
        <v>23</v>
      </c>
      <c r="C37" s="3"/>
      <c r="D37" s="3" t="s">
        <v>14</v>
      </c>
      <c r="E37" s="4">
        <v>3</v>
      </c>
      <c r="F37" s="5">
        <v>500000</v>
      </c>
      <c r="G37" s="5">
        <f t="shared" si="0"/>
        <v>1500000</v>
      </c>
      <c r="H37" s="3" t="s">
        <v>37</v>
      </c>
      <c r="J37">
        <f t="shared" si="2"/>
        <v>1500000</v>
      </c>
      <c r="K37" s="2">
        <f t="shared" si="1"/>
        <v>1500000</v>
      </c>
    </row>
    <row r="38" spans="1:12" x14ac:dyDescent="0.35">
      <c r="A38" s="3">
        <v>32</v>
      </c>
      <c r="B38" s="3" t="s">
        <v>46</v>
      </c>
      <c r="C38" s="3"/>
      <c r="D38" s="3" t="s">
        <v>14</v>
      </c>
      <c r="E38" s="4">
        <v>3</v>
      </c>
      <c r="F38" s="5">
        <v>1500000</v>
      </c>
      <c r="G38" s="5">
        <f t="shared" si="0"/>
        <v>4500000</v>
      </c>
      <c r="H38" s="3" t="s">
        <v>8</v>
      </c>
      <c r="J38">
        <f t="shared" si="2"/>
        <v>1500000</v>
      </c>
      <c r="K38" s="2">
        <f t="shared" si="1"/>
        <v>1500000</v>
      </c>
    </row>
    <row r="39" spans="1:12" x14ac:dyDescent="0.35">
      <c r="A39" s="3">
        <v>33</v>
      </c>
      <c r="B39" s="3" t="s">
        <v>31</v>
      </c>
      <c r="C39" s="3"/>
      <c r="D39" s="3" t="s">
        <v>15</v>
      </c>
      <c r="E39" s="4">
        <v>1</v>
      </c>
      <c r="F39" s="5">
        <v>500000</v>
      </c>
      <c r="G39" s="5">
        <f t="shared" si="0"/>
        <v>500000</v>
      </c>
      <c r="H39" s="3" t="s">
        <v>37</v>
      </c>
      <c r="K39" s="2">
        <f t="shared" si="1"/>
        <v>500000</v>
      </c>
    </row>
    <row r="40" spans="1:12" x14ac:dyDescent="0.35">
      <c r="A40" s="3">
        <v>34</v>
      </c>
      <c r="B40" s="3" t="s">
        <v>18</v>
      </c>
      <c r="C40" s="3"/>
      <c r="D40" s="3" t="s">
        <v>14</v>
      </c>
      <c r="E40" s="4">
        <v>4</v>
      </c>
      <c r="F40" s="5">
        <v>3000000</v>
      </c>
      <c r="G40" s="5">
        <f t="shared" si="0"/>
        <v>12000000</v>
      </c>
      <c r="H40" s="3" t="s">
        <v>39</v>
      </c>
      <c r="L40" s="2">
        <f>IF(F40=1500000,500000,IF(F40=3000000,30/100*F40,IF(F40=500000,500000,0)))*E40</f>
        <v>3600000</v>
      </c>
    </row>
    <row r="41" spans="1:12" x14ac:dyDescent="0.35">
      <c r="A41" s="3">
        <v>35</v>
      </c>
      <c r="B41" s="3" t="s">
        <v>22</v>
      </c>
      <c r="C41" s="3"/>
      <c r="D41" s="3" t="s">
        <v>47</v>
      </c>
      <c r="E41" s="4">
        <v>1</v>
      </c>
      <c r="F41" s="5">
        <v>500000</v>
      </c>
      <c r="G41" s="5">
        <f t="shared" si="0"/>
        <v>500000</v>
      </c>
      <c r="H41" s="3" t="s">
        <v>37</v>
      </c>
      <c r="K41" s="2">
        <f t="shared" si="1"/>
        <v>500000</v>
      </c>
    </row>
    <row r="42" spans="1:12" x14ac:dyDescent="0.35">
      <c r="A42" s="3">
        <v>36</v>
      </c>
      <c r="B42" s="3" t="s">
        <v>30</v>
      </c>
      <c r="C42" s="3"/>
      <c r="D42" s="3" t="s">
        <v>47</v>
      </c>
      <c r="E42" s="4">
        <v>3</v>
      </c>
      <c r="F42" s="5">
        <v>500000</v>
      </c>
      <c r="G42" s="5">
        <f t="shared" si="0"/>
        <v>1500000</v>
      </c>
      <c r="H42" s="3" t="s">
        <v>37</v>
      </c>
      <c r="K42" s="2">
        <f t="shared" si="1"/>
        <v>1500000</v>
      </c>
    </row>
    <row r="43" spans="1:12" x14ac:dyDescent="0.35">
      <c r="A43" s="3">
        <v>37</v>
      </c>
      <c r="B43" s="3" t="s">
        <v>22</v>
      </c>
      <c r="C43" s="3"/>
      <c r="D43" s="3" t="s">
        <v>47</v>
      </c>
      <c r="E43" s="4">
        <v>5</v>
      </c>
      <c r="F43" s="5">
        <v>1500000</v>
      </c>
      <c r="G43" s="5">
        <f t="shared" si="0"/>
        <v>7500000</v>
      </c>
      <c r="H43" s="3" t="s">
        <v>8</v>
      </c>
      <c r="K43" s="2">
        <f t="shared" si="1"/>
        <v>2500000</v>
      </c>
    </row>
    <row r="44" spans="1:12" x14ac:dyDescent="0.35">
      <c r="A44" s="3">
        <v>38</v>
      </c>
      <c r="B44" s="3" t="s">
        <v>48</v>
      </c>
      <c r="C44" s="3"/>
      <c r="D44" s="3" t="s">
        <v>49</v>
      </c>
      <c r="E44" s="4">
        <v>4</v>
      </c>
      <c r="F44" s="5">
        <v>1500000</v>
      </c>
      <c r="G44" s="5">
        <f t="shared" ref="G44:G54" si="3">E44*F44</f>
        <v>6000000</v>
      </c>
      <c r="H44" s="3" t="s">
        <v>8</v>
      </c>
      <c r="K44" s="2">
        <f t="shared" si="1"/>
        <v>2000000</v>
      </c>
    </row>
    <row r="45" spans="1:12" x14ac:dyDescent="0.35">
      <c r="A45" s="3">
        <v>39</v>
      </c>
      <c r="B45" s="3" t="s">
        <v>50</v>
      </c>
      <c r="C45" s="3"/>
      <c r="D45" s="3" t="s">
        <v>14</v>
      </c>
      <c r="E45" s="4">
        <v>2</v>
      </c>
      <c r="F45" s="5">
        <v>1500000</v>
      </c>
      <c r="G45" s="5">
        <f t="shared" si="3"/>
        <v>3000000</v>
      </c>
      <c r="H45" s="3" t="s">
        <v>8</v>
      </c>
      <c r="K45" s="2">
        <f t="shared" si="1"/>
        <v>1000000</v>
      </c>
    </row>
    <row r="46" spans="1:12" x14ac:dyDescent="0.35">
      <c r="A46" s="3">
        <v>40</v>
      </c>
      <c r="B46" s="3" t="s">
        <v>50</v>
      </c>
      <c r="C46" s="3"/>
      <c r="D46" s="3" t="s">
        <v>14</v>
      </c>
      <c r="E46" s="4">
        <v>6</v>
      </c>
      <c r="F46" s="5">
        <v>1500000</v>
      </c>
      <c r="G46" s="5">
        <f t="shared" si="3"/>
        <v>9000000</v>
      </c>
      <c r="H46" s="3" t="s">
        <v>8</v>
      </c>
      <c r="K46" s="2">
        <f t="shared" si="1"/>
        <v>3000000</v>
      </c>
    </row>
    <row r="47" spans="1:12" x14ac:dyDescent="0.35">
      <c r="A47" s="3">
        <v>41</v>
      </c>
      <c r="B47" s="3" t="s">
        <v>6</v>
      </c>
      <c r="C47" s="3"/>
      <c r="D47" s="3" t="s">
        <v>15</v>
      </c>
      <c r="E47" s="4">
        <v>2</v>
      </c>
      <c r="F47" s="5">
        <v>3000000</v>
      </c>
      <c r="G47" s="5">
        <f t="shared" si="3"/>
        <v>6000000</v>
      </c>
      <c r="H47" s="3" t="s">
        <v>7</v>
      </c>
      <c r="L47" s="2">
        <f>IF(F47=1500000,500000,IF(F47=3000000,30/100*F47,IF(F47=500000,500000,0)))*E47</f>
        <v>1800000</v>
      </c>
    </row>
    <row r="48" spans="1:12" x14ac:dyDescent="0.35">
      <c r="A48" s="3">
        <v>42</v>
      </c>
      <c r="B48" s="3" t="s">
        <v>6</v>
      </c>
      <c r="C48" s="3"/>
      <c r="D48" s="3" t="s">
        <v>15</v>
      </c>
      <c r="E48" s="4">
        <v>5</v>
      </c>
      <c r="F48" s="5">
        <v>500000</v>
      </c>
      <c r="G48" s="5">
        <f t="shared" si="3"/>
        <v>2500000</v>
      </c>
      <c r="H48" s="3" t="s">
        <v>8</v>
      </c>
      <c r="K48" s="2">
        <f t="shared" si="1"/>
        <v>2500000</v>
      </c>
    </row>
    <row r="49" spans="1:12" x14ac:dyDescent="0.35">
      <c r="A49" s="3">
        <v>43</v>
      </c>
      <c r="B49" s="3" t="s">
        <v>22</v>
      </c>
      <c r="C49" s="3"/>
      <c r="D49" s="3" t="s">
        <v>21</v>
      </c>
      <c r="E49" s="4">
        <v>1</v>
      </c>
      <c r="F49" s="5">
        <v>3000000</v>
      </c>
      <c r="G49" s="5">
        <f t="shared" si="3"/>
        <v>3000000</v>
      </c>
      <c r="H49" s="3" t="s">
        <v>39</v>
      </c>
      <c r="L49" s="2">
        <f>IF(F49=1500000,500000,IF(F49=3000000,30/100*F49,IF(F49=500000,500000,0)))*E49</f>
        <v>900000</v>
      </c>
    </row>
    <row r="50" spans="1:12" x14ac:dyDescent="0.35">
      <c r="A50" s="3">
        <v>44</v>
      </c>
      <c r="B50" s="3" t="s">
        <v>35</v>
      </c>
      <c r="C50" s="3"/>
      <c r="D50" s="3" t="s">
        <v>27</v>
      </c>
      <c r="E50" s="4">
        <v>2</v>
      </c>
      <c r="F50" s="5">
        <v>3000000</v>
      </c>
      <c r="G50" s="5">
        <f t="shared" si="3"/>
        <v>6000000</v>
      </c>
      <c r="H50" s="3" t="s">
        <v>39</v>
      </c>
      <c r="L50" s="2">
        <f>IF(F50=1500000,500000,IF(F50=3000000,30/100*F50,IF(F50=500000,500000,0)))*E50</f>
        <v>1800000</v>
      </c>
    </row>
    <row r="51" spans="1:12" x14ac:dyDescent="0.35">
      <c r="A51" s="3">
        <v>45</v>
      </c>
      <c r="B51" s="3" t="s">
        <v>31</v>
      </c>
      <c r="C51" s="3"/>
      <c r="D51" s="3" t="s">
        <v>15</v>
      </c>
      <c r="E51" s="4">
        <v>3</v>
      </c>
      <c r="F51" s="5">
        <v>1500000</v>
      </c>
      <c r="G51" s="5">
        <f t="shared" si="3"/>
        <v>4500000</v>
      </c>
      <c r="H51" s="3" t="s">
        <v>8</v>
      </c>
      <c r="K51" s="2">
        <f t="shared" si="1"/>
        <v>1500000</v>
      </c>
    </row>
    <row r="52" spans="1:12" x14ac:dyDescent="0.35">
      <c r="A52" s="3">
        <v>46</v>
      </c>
      <c r="B52" s="3" t="s">
        <v>31</v>
      </c>
      <c r="C52" s="3"/>
      <c r="D52" s="3" t="s">
        <v>15</v>
      </c>
      <c r="E52" s="4">
        <v>1</v>
      </c>
      <c r="F52" s="5">
        <v>3000000</v>
      </c>
      <c r="G52" s="5">
        <f t="shared" si="3"/>
        <v>3000000</v>
      </c>
      <c r="H52" s="3" t="s">
        <v>39</v>
      </c>
      <c r="L52" s="2">
        <f>IF(F52=1500000,500000,IF(F52=3000000,30/100*F52,IF(F52=500000,500000,0)))*E52</f>
        <v>900000</v>
      </c>
    </row>
    <row r="53" spans="1:12" x14ac:dyDescent="0.35">
      <c r="A53" s="3">
        <v>47</v>
      </c>
      <c r="B53" s="3" t="s">
        <v>67</v>
      </c>
      <c r="C53" s="3"/>
      <c r="D53" s="3" t="s">
        <v>14</v>
      </c>
      <c r="E53" s="4">
        <v>10</v>
      </c>
      <c r="F53" s="5">
        <v>500000</v>
      </c>
      <c r="G53" s="5">
        <f t="shared" si="3"/>
        <v>5000000</v>
      </c>
      <c r="H53" s="3" t="s">
        <v>68</v>
      </c>
      <c r="K53" s="2">
        <f t="shared" si="1"/>
        <v>5000000</v>
      </c>
    </row>
    <row r="54" spans="1:12" x14ac:dyDescent="0.35">
      <c r="A54" s="3">
        <v>48</v>
      </c>
      <c r="B54" s="3" t="s">
        <v>28</v>
      </c>
      <c r="C54" s="3"/>
      <c r="D54" s="3" t="s">
        <v>14</v>
      </c>
      <c r="E54" s="4">
        <v>8</v>
      </c>
      <c r="F54" s="5">
        <v>500000</v>
      </c>
      <c r="G54" s="5">
        <f t="shared" si="3"/>
        <v>4000000</v>
      </c>
      <c r="H54" s="3" t="s">
        <v>68</v>
      </c>
      <c r="K54" s="2">
        <f t="shared" si="1"/>
        <v>4000000</v>
      </c>
    </row>
    <row r="55" spans="1:12" x14ac:dyDescent="0.35">
      <c r="A55" s="3">
        <v>49</v>
      </c>
      <c r="B55" s="3"/>
      <c r="C55" s="3"/>
      <c r="D55" s="3"/>
      <c r="E55" s="4"/>
      <c r="F55" s="5"/>
      <c r="G55" s="5"/>
      <c r="H55" s="3"/>
      <c r="K55" s="2">
        <f t="shared" si="1"/>
        <v>0</v>
      </c>
    </row>
    <row r="56" spans="1:12" x14ac:dyDescent="0.35">
      <c r="A56" s="3">
        <v>50</v>
      </c>
      <c r="B56" s="3"/>
      <c r="C56" s="3"/>
      <c r="D56" s="3"/>
      <c r="E56" s="4"/>
      <c r="F56" s="5"/>
      <c r="G56" s="5"/>
      <c r="H56" s="3"/>
      <c r="K56" s="2">
        <f t="shared" si="1"/>
        <v>0</v>
      </c>
    </row>
    <row r="57" spans="1:12" x14ac:dyDescent="0.35">
      <c r="A57" s="3">
        <v>51</v>
      </c>
      <c r="B57" s="3"/>
      <c r="C57" s="3"/>
      <c r="D57" s="3"/>
      <c r="E57" s="4"/>
      <c r="F57" s="5"/>
      <c r="G57" s="5"/>
      <c r="H57" s="3"/>
      <c r="K57" s="2">
        <f t="shared" si="1"/>
        <v>0</v>
      </c>
    </row>
    <row r="58" spans="1:12" x14ac:dyDescent="0.35">
      <c r="A58" s="3"/>
      <c r="B58" s="3"/>
      <c r="C58" s="3"/>
      <c r="D58" s="3"/>
      <c r="E58" s="4">
        <f>SUM(E4:E57)</f>
        <v>150</v>
      </c>
      <c r="F58" s="5"/>
      <c r="G58" s="5">
        <f>SUM(G4:G57)</f>
        <v>199000000</v>
      </c>
      <c r="H58" s="3"/>
      <c r="I58" s="2">
        <f>SUM(G25:G57)+G45</f>
        <v>106500000</v>
      </c>
      <c r="J58">
        <f>SUM(J25:J56)</f>
        <v>12200000</v>
      </c>
      <c r="K58" s="2">
        <f>SUM(K4:K57)</f>
        <v>38500000</v>
      </c>
      <c r="L58" s="11">
        <f>SUM(L4:L57)</f>
        <v>17100000</v>
      </c>
    </row>
    <row r="59" spans="1:12" x14ac:dyDescent="0.35">
      <c r="K59" s="2">
        <v>12200000</v>
      </c>
    </row>
    <row r="60" spans="1:12" x14ac:dyDescent="0.35">
      <c r="K60" s="11">
        <f>K58-K59</f>
        <v>26300000</v>
      </c>
      <c r="L60" s="11">
        <f>K60+L58</f>
        <v>43400000</v>
      </c>
    </row>
  </sheetData>
  <mergeCells count="1">
    <mergeCell ref="A1:H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B7" sqref="B7"/>
    </sheetView>
  </sheetViews>
  <sheetFormatPr defaultColWidth="22.26953125" defaultRowHeight="14.5" x14ac:dyDescent="0.35"/>
  <cols>
    <col min="1" max="1" width="3.54296875" bestFit="1" customWidth="1"/>
    <col min="2" max="2" width="10.7265625" bestFit="1" customWidth="1"/>
    <col min="3" max="3" width="8.7265625" bestFit="1" customWidth="1"/>
    <col min="4" max="4" width="11.1796875" bestFit="1" customWidth="1"/>
    <col min="5" max="5" width="22.453125" bestFit="1" customWidth="1"/>
    <col min="6" max="6" width="43.453125" bestFit="1" customWidth="1"/>
    <col min="7" max="7" width="70.453125" bestFit="1" customWidth="1"/>
    <col min="8" max="8" width="68.54296875" bestFit="1" customWidth="1"/>
  </cols>
  <sheetData>
    <row r="1" spans="1:8" x14ac:dyDescent="0.35">
      <c r="A1" s="15" t="s">
        <v>51</v>
      </c>
      <c r="B1" s="15"/>
      <c r="C1" s="15"/>
      <c r="D1" s="15"/>
      <c r="E1" s="15"/>
      <c r="F1" s="15"/>
      <c r="G1" s="15"/>
      <c r="H1" s="15"/>
    </row>
    <row r="4" spans="1:8" x14ac:dyDescent="0.35">
      <c r="A4" t="s">
        <v>52</v>
      </c>
      <c r="B4" t="s">
        <v>53</v>
      </c>
      <c r="C4" t="s">
        <v>58</v>
      </c>
      <c r="D4" t="s">
        <v>57</v>
      </c>
      <c r="E4" t="s">
        <v>54</v>
      </c>
      <c r="F4" t="s">
        <v>61</v>
      </c>
      <c r="G4" t="s">
        <v>55</v>
      </c>
      <c r="H4" t="s">
        <v>60</v>
      </c>
    </row>
    <row r="5" spans="1:8" x14ac:dyDescent="0.35">
      <c r="A5">
        <v>1</v>
      </c>
      <c r="B5" s="12">
        <v>42135</v>
      </c>
      <c r="C5" s="13">
        <v>0.3923611111111111</v>
      </c>
      <c r="D5" s="13">
        <v>0.3972222222222222</v>
      </c>
      <c r="E5" t="s">
        <v>59</v>
      </c>
      <c r="F5" t="s">
        <v>56</v>
      </c>
      <c r="G5" t="s">
        <v>62</v>
      </c>
      <c r="H5" t="s">
        <v>63</v>
      </c>
    </row>
    <row r="6" spans="1:8" x14ac:dyDescent="0.35">
      <c r="A6">
        <v>2</v>
      </c>
      <c r="B6" s="12">
        <v>42135</v>
      </c>
      <c r="C6" s="13">
        <v>0.3972222222222222</v>
      </c>
      <c r="D6" s="13">
        <v>0.39930555555555558</v>
      </c>
      <c r="E6" t="s">
        <v>19</v>
      </c>
      <c r="F6" t="s">
        <v>56</v>
      </c>
      <c r="G6" t="s">
        <v>64</v>
      </c>
      <c r="H6" t="s">
        <v>65</v>
      </c>
    </row>
    <row r="7" spans="1:8" x14ac:dyDescent="0.35">
      <c r="B7" s="12">
        <v>42135</v>
      </c>
      <c r="C7" s="13">
        <v>0.45208333333333334</v>
      </c>
      <c r="D7" s="13">
        <v>0.39930555555555558</v>
      </c>
      <c r="E7" t="s">
        <v>33</v>
      </c>
      <c r="F7" t="s">
        <v>66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Azis Abdullah</dc:creator>
  <cp:lastModifiedBy>Windows User</cp:lastModifiedBy>
  <dcterms:created xsi:type="dcterms:W3CDTF">2015-03-10T03:57:37Z</dcterms:created>
  <dcterms:modified xsi:type="dcterms:W3CDTF">2018-08-11T09:41:57Z</dcterms:modified>
</cp:coreProperties>
</file>